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c33a830099f41d83c0be537ff87ca283bec29a14/49008056514/ef408a11-80e2-4e03-9601-5751f3fdd730/"/>
    </mc:Choice>
  </mc:AlternateContent>
  <xr:revisionPtr revIDLastSave="0" documentId="13_ncr:1_{6ADA8C84-5A94-49E3-90CA-69817634094C}" xr6:coauthVersionLast="47" xr6:coauthVersionMax="47" xr10:uidLastSave="{00000000-0000-0000-0000-000000000000}"/>
  <bookViews>
    <workbookView xWindow="-108" yWindow="-108" windowWidth="23256" windowHeight="14016" xr2:uid="{596A6ACC-2099-45E0-8A26-05B548D2FC99}"/>
  </bookViews>
  <sheets>
    <sheet name="Lisa 4. RIK" sheetId="2" r:id="rId1"/>
  </sheets>
  <definedNames>
    <definedName name="_xlnm._FilterDatabase" localSheetId="0" hidden="1">'Lisa 4. RIK'!$A$5:$E$79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13" i="2"/>
  <c r="F38" i="2"/>
  <c r="F75" i="2"/>
  <c r="F14" i="2" s="1"/>
  <c r="F67" i="2"/>
  <c r="F59" i="2"/>
  <c r="F57" i="2"/>
  <c r="F46" i="2"/>
  <c r="F39" i="2"/>
  <c r="F20" i="2"/>
  <c r="F19" i="2" s="1"/>
  <c r="F15" i="2"/>
  <c r="F16" i="2"/>
  <c r="E23" i="2"/>
  <c r="F30" i="2"/>
  <c r="G30" i="2" s="1"/>
  <c r="G31" i="2"/>
  <c r="G32" i="2"/>
  <c r="G33" i="2"/>
  <c r="G34" i="2"/>
  <c r="G35" i="2"/>
  <c r="G36" i="2"/>
  <c r="F23" i="2" l="1"/>
  <c r="F56" i="2"/>
  <c r="F7" i="2"/>
  <c r="F6" i="2" s="1"/>
  <c r="G21" i="2" l="1"/>
  <c r="G24" i="2"/>
  <c r="G25" i="2"/>
  <c r="G26" i="2"/>
  <c r="G27" i="2"/>
  <c r="G28" i="2"/>
  <c r="G29" i="2"/>
  <c r="G40" i="2"/>
  <c r="G41" i="2"/>
  <c r="G42" i="2"/>
  <c r="G43" i="2"/>
  <c r="G44" i="2"/>
  <c r="G45" i="2"/>
  <c r="G47" i="2"/>
  <c r="G48" i="2"/>
  <c r="G49" i="2"/>
  <c r="G50" i="2"/>
  <c r="G51" i="2"/>
  <c r="G52" i="2"/>
  <c r="G54" i="2"/>
  <c r="G58" i="2"/>
  <c r="G60" i="2"/>
  <c r="G61" i="2"/>
  <c r="G62" i="2"/>
  <c r="G63" i="2"/>
  <c r="G64" i="2"/>
  <c r="G65" i="2"/>
  <c r="G68" i="2"/>
  <c r="G69" i="2"/>
  <c r="G70" i="2"/>
  <c r="G71" i="2"/>
  <c r="G72" i="2"/>
  <c r="G73" i="2"/>
  <c r="G76" i="2"/>
  <c r="G77" i="2"/>
  <c r="G78" i="2"/>
  <c r="G79" i="2"/>
  <c r="E15" i="2" l="1"/>
  <c r="G15" i="2" s="1"/>
  <c r="E16" i="2"/>
  <c r="G16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20" i="2"/>
  <c r="G23" i="2"/>
  <c r="E39" i="2"/>
  <c r="E46" i="2"/>
  <c r="G46" i="2" s="1"/>
  <c r="E57" i="2"/>
  <c r="G57" i="2" s="1"/>
  <c r="E59" i="2"/>
  <c r="G59" i="2" s="1"/>
  <c r="E67" i="2"/>
  <c r="G67" i="2" s="1"/>
  <c r="E75" i="2"/>
  <c r="E19" i="2" l="1"/>
  <c r="G19" i="2" s="1"/>
  <c r="G20" i="2"/>
  <c r="E14" i="2"/>
  <c r="G14" i="2" s="1"/>
  <c r="G75" i="2"/>
  <c r="E38" i="2"/>
  <c r="G38" i="2" s="1"/>
  <c r="G39" i="2"/>
  <c r="E56" i="2"/>
  <c r="G56" i="2" s="1"/>
  <c r="E7" i="2" l="1"/>
  <c r="E6" i="2" l="1"/>
  <c r="G6" i="2" s="1"/>
  <c r="G7" i="2"/>
</calcChain>
</file>

<file path=xl/sharedStrings.xml><?xml version="1.0" encoding="utf-8"?>
<sst xmlns="http://schemas.openxmlformats.org/spreadsheetml/2006/main" count="81" uniqueCount="43">
  <si>
    <t>Eelarve liik</t>
  </si>
  <si>
    <t>Eelarve konto</t>
  </si>
  <si>
    <t>SE000003</t>
  </si>
  <si>
    <t>SE000028</t>
  </si>
  <si>
    <t>Objekt</t>
  </si>
  <si>
    <t>KULUD</t>
  </si>
  <si>
    <t>Programmi tegevus: Intellektuaalse omandi valdkonna rakendamine</t>
  </si>
  <si>
    <t>Programmi tegevus: Karistuste täideviimise korraldamine</t>
  </si>
  <si>
    <t xml:space="preserve">Programmi tegevus: Õiguspoliitika kujundamine ja õigusloome kvaliteedi tagamine </t>
  </si>
  <si>
    <t>Käibemaks</t>
  </si>
  <si>
    <t>sh investeeringute käibemaks</t>
  </si>
  <si>
    <t>Toetused</t>
  </si>
  <si>
    <t>Karistuste täideviimise korraldamiseks</t>
  </si>
  <si>
    <t>Õiguspoliitika kujundamiseks ja õigusloome kvaliteedi tagamiseks</t>
  </si>
  <si>
    <t>Õigusemõistmise, õigusregistrite ja õigusteenuste tagamiseks</t>
  </si>
  <si>
    <t>Liikmemaksud</t>
  </si>
  <si>
    <t>Tööjõukulud</t>
  </si>
  <si>
    <t>Intellektuaalse omandi valdkonna rakendamiseks</t>
  </si>
  <si>
    <t xml:space="preserve"> Majandamiskulud kokku</t>
  </si>
  <si>
    <t>RKAS</t>
  </si>
  <si>
    <t>Amortisatsioon</t>
  </si>
  <si>
    <t>Investeeringute käibemaks</t>
  </si>
  <si>
    <t>2024. a käskkirja nr</t>
  </si>
  <si>
    <t xml:space="preserve">2024. a eelarve </t>
  </si>
  <si>
    <t>Programmi tegevus: Õigusemõistmise, õigusregistrite ja õigusteenuste tagamine</t>
  </si>
  <si>
    <t>Registrite ja Infosüsteemide Keskus</t>
  </si>
  <si>
    <t>Programmi tegevus: Kesksed IT-teenused teistele valitsemisaladele</t>
  </si>
  <si>
    <t>Programmi tegevus: Kriminaalpoliitika kujundamine ja elluviimine, sh ennetus</t>
  </si>
  <si>
    <t xml:space="preserve">INVESTEERINGUD </t>
  </si>
  <si>
    <t>Keskseteks IT-teenusteks teistele valitsemisaladele</t>
  </si>
  <si>
    <t>Kriminaalpoliitika kujundamiseks ja elluviimiseks, sh ennetuseks</t>
  </si>
  <si>
    <t>Majandamiskulud (v.a RKAS)</t>
  </si>
  <si>
    <t>IT-investeeringud</t>
  </si>
  <si>
    <t>IN002000</t>
  </si>
  <si>
    <t>Tuludest sõltuvad vahendid</t>
  </si>
  <si>
    <t>Tuludest sõltuvate vahendite käibemaks</t>
  </si>
  <si>
    <t>Käibemaks RKAS</t>
  </si>
  <si>
    <t>Registrite ja Infosüsteemide Keskuse 2024. aasta eelarve</t>
  </si>
  <si>
    <t>Lisa 4</t>
  </si>
  <si>
    <t>Ülekantavad vahendid</t>
  </si>
  <si>
    <t>2024. a eelarve kokku</t>
  </si>
  <si>
    <t>Küberkaitse</t>
  </si>
  <si>
    <t>SR030162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</si>
</sst>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8" fillId="0" borderId="0" xfId="1" applyNumberFormat="1" applyFont="1"/>
    <xf numFmtId="3" fontId="9" fillId="0" borderId="0" xfId="1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5" fillId="0" borderId="0" xfId="1" applyFont="1" applyAlignment="1">
      <alignment horizontal="left" indent="1"/>
    </xf>
    <xf numFmtId="3" fontId="7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indent="3"/>
    </xf>
    <xf numFmtId="3" fontId="14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vertical="center" indent="3"/>
    </xf>
    <xf numFmtId="0" fontId="16" fillId="0" borderId="0" xfId="1" applyFont="1"/>
    <xf numFmtId="3" fontId="17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9" fillId="0" borderId="0" xfId="1" applyNumberFormat="1" applyFont="1" applyAlignment="1">
      <alignment horizontal="right" vertical="center" wrapText="1"/>
    </xf>
    <xf numFmtId="3" fontId="20" fillId="0" borderId="0" xfId="0" applyNumberFormat="1" applyFont="1"/>
    <xf numFmtId="0" fontId="3" fillId="0" borderId="0" xfId="1" applyFont="1" applyAlignment="1">
      <alignment horizontal="right"/>
    </xf>
    <xf numFmtId="0" fontId="9" fillId="0" borderId="0" xfId="1" applyFont="1"/>
    <xf numFmtId="3" fontId="2" fillId="0" borderId="0" xfId="1" applyNumberFormat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 vertical="center" indent="3"/>
    </xf>
    <xf numFmtId="3" fontId="22" fillId="0" borderId="0" xfId="1" applyNumberFormat="1" applyFont="1"/>
    <xf numFmtId="0" fontId="23" fillId="0" borderId="0" xfId="1" applyFont="1" applyAlignment="1">
      <alignment horizontal="left" indent="3"/>
    </xf>
    <xf numFmtId="0" fontId="24" fillId="0" borderId="0" xfId="1" applyFont="1"/>
    <xf numFmtId="3" fontId="25" fillId="0" borderId="0" xfId="0" applyNumberFormat="1" applyFont="1"/>
    <xf numFmtId="3" fontId="26" fillId="0" borderId="0" xfId="0" applyNumberFormat="1" applyFont="1"/>
    <xf numFmtId="3" fontId="18" fillId="0" borderId="0" xfId="0" applyNumberFormat="1" applyFont="1"/>
    <xf numFmtId="0" fontId="27" fillId="0" borderId="0" xfId="1" applyFont="1"/>
    <xf numFmtId="3" fontId="28" fillId="0" borderId="0" xfId="0" applyNumberFormat="1" applyFont="1"/>
    <xf numFmtId="0" fontId="22" fillId="0" borderId="0" xfId="1" applyFont="1" applyAlignment="1">
      <alignment horizontal="left" indent="1"/>
    </xf>
    <xf numFmtId="0" fontId="19" fillId="0" borderId="0" xfId="1" applyFont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30" fillId="0" borderId="0" xfId="1" applyNumberFormat="1" applyFont="1"/>
    <xf numFmtId="0" fontId="31" fillId="0" borderId="0" xfId="1" applyFont="1" applyAlignment="1">
      <alignment horizontal="left" vertical="center"/>
    </xf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 applyAlignment="1">
      <alignment horizontal="center"/>
    </xf>
    <xf numFmtId="3" fontId="29" fillId="0" borderId="0" xfId="1" applyNumberFormat="1" applyFont="1" applyAlignment="1">
      <alignment horizontal="center"/>
    </xf>
    <xf numFmtId="3" fontId="7" fillId="0" borderId="0" xfId="0" applyNumberFormat="1" applyFont="1"/>
    <xf numFmtId="0" fontId="34" fillId="0" borderId="0" xfId="1" applyFont="1" applyAlignment="1">
      <alignment horizontal="left" indent="1"/>
    </xf>
    <xf numFmtId="0" fontId="35" fillId="0" borderId="0" xfId="1" applyFont="1" applyAlignment="1">
      <alignment horizontal="left" vertical="center" indent="3"/>
    </xf>
    <xf numFmtId="0" fontId="35" fillId="0" borderId="0" xfId="1" applyFont="1" applyAlignment="1">
      <alignment horizontal="left" indent="3"/>
    </xf>
    <xf numFmtId="3" fontId="34" fillId="0" borderId="0" xfId="1" applyNumberFormat="1" applyFont="1" applyAlignment="1">
      <alignment horizontal="right" vertical="center" wrapText="1"/>
    </xf>
    <xf numFmtId="3" fontId="36" fillId="0" borderId="0" xfId="0" applyNumberFormat="1" applyFont="1"/>
    <xf numFmtId="3" fontId="2" fillId="0" borderId="0" xfId="0" applyNumberFormat="1" applyFont="1"/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G148"/>
  <sheetViews>
    <sheetView showZeros="0" tabSelected="1" zoomScale="90" zoomScaleNormal="90" workbookViewId="0"/>
  </sheetViews>
  <sheetFormatPr defaultRowHeight="14.4" x14ac:dyDescent="0.3"/>
  <cols>
    <col min="1" max="1" width="61.88671875" style="1" customWidth="1"/>
    <col min="2" max="3" width="7.44140625" style="2" bestFit="1" customWidth="1"/>
    <col min="4" max="4" width="8.6640625" style="1" bestFit="1" customWidth="1"/>
    <col min="5" max="5" width="18.33203125" style="1" customWidth="1"/>
    <col min="6" max="6" width="14.5546875" customWidth="1"/>
    <col min="7" max="7" width="17.33203125" style="1" customWidth="1"/>
  </cols>
  <sheetData>
    <row r="1" spans="1:7" x14ac:dyDescent="0.3">
      <c r="G1" s="25" t="s">
        <v>22</v>
      </c>
    </row>
    <row r="2" spans="1:7" x14ac:dyDescent="0.3">
      <c r="G2" s="25" t="s">
        <v>38</v>
      </c>
    </row>
    <row r="3" spans="1:7" ht="15.6" x14ac:dyDescent="0.3">
      <c r="A3" s="3" t="s">
        <v>37</v>
      </c>
      <c r="B3" s="5"/>
    </row>
    <row r="4" spans="1:7" x14ac:dyDescent="0.3">
      <c r="A4" s="4"/>
      <c r="E4" s="5"/>
      <c r="G4" s="5"/>
    </row>
    <row r="5" spans="1:7" ht="27.6" x14ac:dyDescent="0.3">
      <c r="A5" s="6"/>
      <c r="B5" s="6" t="s">
        <v>0</v>
      </c>
      <c r="C5" s="6" t="s">
        <v>1</v>
      </c>
      <c r="D5" s="6" t="s">
        <v>4</v>
      </c>
      <c r="E5" s="6" t="s">
        <v>23</v>
      </c>
      <c r="F5" s="6" t="s">
        <v>39</v>
      </c>
      <c r="G5" s="6" t="s">
        <v>40</v>
      </c>
    </row>
    <row r="6" spans="1:7" ht="18" x14ac:dyDescent="0.35">
      <c r="A6" s="43" t="s">
        <v>25</v>
      </c>
      <c r="B6" s="44"/>
      <c r="C6" s="44"/>
      <c r="D6" s="44"/>
      <c r="E6" s="8">
        <f t="shared" ref="E6:F6" si="0">E7+E15</f>
        <v>18238698.002803925</v>
      </c>
      <c r="F6" s="8">
        <f t="shared" si="0"/>
        <v>422280.00000000006</v>
      </c>
      <c r="G6" s="8">
        <f>E6+F6</f>
        <v>18660978.002803925</v>
      </c>
    </row>
    <row r="7" spans="1:7" ht="17.399999999999999" x14ac:dyDescent="0.35">
      <c r="A7" s="10" t="s">
        <v>5</v>
      </c>
      <c r="B7" s="45"/>
      <c r="C7" s="45"/>
      <c r="D7" s="45"/>
      <c r="E7" s="42">
        <f t="shared" ref="E7:F7" si="1">E8+E9+E10+E11+E12+E13+E14</f>
        <v>18079698.002803925</v>
      </c>
      <c r="F7" s="42">
        <f t="shared" si="1"/>
        <v>422280.00000000006</v>
      </c>
      <c r="G7" s="42">
        <f t="shared" ref="G7:G77" si="2">E7+F7</f>
        <v>18501978.002803925</v>
      </c>
    </row>
    <row r="8" spans="1:7" ht="15.6" x14ac:dyDescent="0.3">
      <c r="A8" s="11" t="s">
        <v>6</v>
      </c>
      <c r="D8" s="2"/>
      <c r="E8" s="9">
        <f>E21+E24+E40+E47+E60+E68</f>
        <v>235301.11725416739</v>
      </c>
      <c r="F8" s="9">
        <f>F21+F24+F40+F47+F60+F68+F31</f>
        <v>4461.6505455160395</v>
      </c>
      <c r="G8" s="9">
        <f t="shared" si="2"/>
        <v>239762.76779968344</v>
      </c>
    </row>
    <row r="9" spans="1:7" ht="15.6" x14ac:dyDescent="0.3">
      <c r="A9" s="11" t="s">
        <v>7</v>
      </c>
      <c r="D9" s="2"/>
      <c r="E9" s="9">
        <f>E25+E41+E48+E61+E69</f>
        <v>2002863.9580661827</v>
      </c>
      <c r="F9" s="9">
        <f>F25+F41+F48+F61+F69+F32</f>
        <v>46857.713252639922</v>
      </c>
      <c r="G9" s="9">
        <f t="shared" si="2"/>
        <v>2049721.6713188225</v>
      </c>
    </row>
    <row r="10" spans="1:7" ht="15.6" x14ac:dyDescent="0.3">
      <c r="A10" s="11" t="s">
        <v>26</v>
      </c>
      <c r="D10" s="2"/>
      <c r="E10" s="9">
        <f>E26+E42+E49+E62+E70</f>
        <v>2120404.3969263961</v>
      </c>
      <c r="F10" s="9">
        <f>F26+F42+F49+F62+F70+F33</f>
        <v>99213.985435346607</v>
      </c>
      <c r="G10" s="9">
        <f t="shared" si="2"/>
        <v>2219618.3823617427</v>
      </c>
    </row>
    <row r="11" spans="1:7" ht="15.6" x14ac:dyDescent="0.3">
      <c r="A11" s="11" t="s">
        <v>27</v>
      </c>
      <c r="B11" s="26"/>
      <c r="C11" s="26"/>
      <c r="D11" s="26"/>
      <c r="E11" s="9">
        <f>E27+E43+E50+E63+E71</f>
        <v>2124705.4767686292</v>
      </c>
      <c r="F11" s="9">
        <f>F27+F43+F50+F63+F71+F34</f>
        <v>29042.714241129928</v>
      </c>
      <c r="G11" s="9">
        <f t="shared" si="2"/>
        <v>2153748.191009759</v>
      </c>
    </row>
    <row r="12" spans="1:7" ht="15.6" x14ac:dyDescent="0.3">
      <c r="A12" s="11" t="s">
        <v>24</v>
      </c>
      <c r="B12" s="4"/>
      <c r="C12" s="4"/>
      <c r="D12" s="4"/>
      <c r="E12" s="9">
        <f>E28+E44+E51+E58+E64+E72</f>
        <v>10738543.413178768</v>
      </c>
      <c r="F12" s="9">
        <f>F28+F44+F51+F58+F64+F72+F35</f>
        <v>234768.83172915809</v>
      </c>
      <c r="G12" s="9">
        <f t="shared" si="2"/>
        <v>10973312.244907927</v>
      </c>
    </row>
    <row r="13" spans="1:7" ht="15.6" x14ac:dyDescent="0.3">
      <c r="A13" s="11" t="s">
        <v>8</v>
      </c>
      <c r="D13" s="2"/>
      <c r="E13" s="9">
        <f>E29+E45+E52+E65+E73</f>
        <v>386455.20543211745</v>
      </c>
      <c r="F13" s="9">
        <f>F29+F45+F52+F65+F73+F36</f>
        <v>7935.1047962094271</v>
      </c>
      <c r="G13" s="9">
        <f t="shared" si="2"/>
        <v>394390.31022832688</v>
      </c>
    </row>
    <row r="14" spans="1:7" ht="15.6" x14ac:dyDescent="0.3">
      <c r="A14" s="12" t="s">
        <v>9</v>
      </c>
      <c r="D14" s="2"/>
      <c r="E14" s="3">
        <f>E75-E79</f>
        <v>471424.43517766666</v>
      </c>
      <c r="F14" s="3">
        <f>F75-F79</f>
        <v>0</v>
      </c>
      <c r="G14" s="3">
        <f t="shared" si="2"/>
        <v>471424.43517766666</v>
      </c>
    </row>
    <row r="15" spans="1:7" ht="15.6" x14ac:dyDescent="0.3">
      <c r="A15" s="11" t="s">
        <v>28</v>
      </c>
      <c r="B15" s="46"/>
      <c r="C15" s="46"/>
      <c r="D15" s="46"/>
      <c r="E15" s="9">
        <f>E54+E79</f>
        <v>158999.99999999997</v>
      </c>
      <c r="F15" s="9">
        <f>F54+F79</f>
        <v>0</v>
      </c>
      <c r="G15" s="9">
        <f t="shared" si="2"/>
        <v>158999.99999999997</v>
      </c>
    </row>
    <row r="16" spans="1:7" x14ac:dyDescent="0.3">
      <c r="A16" s="22" t="s">
        <v>10</v>
      </c>
      <c r="D16" s="2"/>
      <c r="E16" s="5">
        <f>E79</f>
        <v>26000</v>
      </c>
      <c r="F16" s="5">
        <f>F79</f>
        <v>0</v>
      </c>
      <c r="G16" s="5">
        <f t="shared" si="2"/>
        <v>26000</v>
      </c>
    </row>
    <row r="17" spans="1:7" x14ac:dyDescent="0.3">
      <c r="A17" s="7"/>
      <c r="B17" s="7"/>
      <c r="C17" s="7"/>
      <c r="D17" s="7"/>
      <c r="E17" s="7"/>
      <c r="G17" s="7"/>
    </row>
    <row r="18" spans="1:7" x14ac:dyDescent="0.3">
      <c r="A18" s="7"/>
      <c r="B18" s="7"/>
      <c r="C18" s="7"/>
      <c r="D18" s="7"/>
      <c r="E18" s="7"/>
      <c r="G18" s="7"/>
    </row>
    <row r="19" spans="1:7" x14ac:dyDescent="0.3">
      <c r="A19" s="13" t="s">
        <v>11</v>
      </c>
      <c r="B19" s="40"/>
      <c r="C19" s="40"/>
      <c r="D19" s="40"/>
      <c r="E19" s="27">
        <f>E20</f>
        <v>300</v>
      </c>
      <c r="F19" s="27">
        <f>F20</f>
        <v>0</v>
      </c>
      <c r="G19" s="27">
        <f t="shared" si="2"/>
        <v>300</v>
      </c>
    </row>
    <row r="20" spans="1:7" x14ac:dyDescent="0.3">
      <c r="A20" s="14" t="s">
        <v>15</v>
      </c>
      <c r="B20" s="29">
        <v>20</v>
      </c>
      <c r="C20" s="29">
        <v>45</v>
      </c>
      <c r="D20" s="29" t="s">
        <v>2</v>
      </c>
      <c r="E20" s="15">
        <f>E21</f>
        <v>300</v>
      </c>
      <c r="F20" s="15">
        <f>F21</f>
        <v>0</v>
      </c>
      <c r="G20" s="15">
        <f t="shared" si="2"/>
        <v>300</v>
      </c>
    </row>
    <row r="21" spans="1:7" x14ac:dyDescent="0.3">
      <c r="A21" s="18" t="s">
        <v>17</v>
      </c>
      <c r="B21" s="29"/>
      <c r="C21" s="29"/>
      <c r="D21" s="29"/>
      <c r="E21" s="5">
        <v>300</v>
      </c>
      <c r="G21" s="5">
        <f t="shared" si="2"/>
        <v>300</v>
      </c>
    </row>
    <row r="22" spans="1:7" x14ac:dyDescent="0.3">
      <c r="A22" s="16"/>
      <c r="B22" s="29"/>
      <c r="C22" s="29"/>
      <c r="D22" s="29"/>
      <c r="E22" s="24"/>
      <c r="G22" s="24"/>
    </row>
    <row r="23" spans="1:7" x14ac:dyDescent="0.3">
      <c r="A23" s="28" t="s">
        <v>16</v>
      </c>
      <c r="B23" s="29">
        <v>20</v>
      </c>
      <c r="C23" s="29">
        <v>50</v>
      </c>
      <c r="D23" s="40"/>
      <c r="E23" s="20">
        <f>E24+E25+E26+E27+E28+E29</f>
        <v>9841843.6975209005</v>
      </c>
      <c r="F23" s="57">
        <f>F24+F25+F26+F27+F28+F29+F30</f>
        <v>422280.00000000006</v>
      </c>
      <c r="G23" s="20">
        <f t="shared" si="2"/>
        <v>10264123.697520901</v>
      </c>
    </row>
    <row r="24" spans="1:7" x14ac:dyDescent="0.3">
      <c r="A24" s="30" t="s">
        <v>17</v>
      </c>
      <c r="B24" s="29"/>
      <c r="C24" s="29"/>
      <c r="D24" s="29"/>
      <c r="E24" s="31">
        <v>43567.853882410571</v>
      </c>
      <c r="G24" s="31">
        <f t="shared" si="2"/>
        <v>43567.853882410571</v>
      </c>
    </row>
    <row r="25" spans="1:7" x14ac:dyDescent="0.3">
      <c r="A25" s="32" t="s">
        <v>12</v>
      </c>
      <c r="B25" s="29"/>
      <c r="C25" s="29"/>
      <c r="D25" s="29"/>
      <c r="E25" s="31">
        <v>1061987.858768218</v>
      </c>
      <c r="G25" s="31">
        <f t="shared" si="2"/>
        <v>1061987.858768218</v>
      </c>
    </row>
    <row r="26" spans="1:7" x14ac:dyDescent="0.3">
      <c r="A26" s="32" t="s">
        <v>29</v>
      </c>
      <c r="B26" s="29"/>
      <c r="C26" s="29"/>
      <c r="D26" s="29"/>
      <c r="E26" s="31">
        <v>1048189.5059603328</v>
      </c>
      <c r="G26" s="31">
        <f t="shared" si="2"/>
        <v>1048189.5059603328</v>
      </c>
    </row>
    <row r="27" spans="1:7" x14ac:dyDescent="0.3">
      <c r="A27" s="32" t="s">
        <v>30</v>
      </c>
      <c r="B27" s="29"/>
      <c r="C27" s="29"/>
      <c r="D27" s="29"/>
      <c r="E27" s="24">
        <v>1506873.9497230742</v>
      </c>
      <c r="G27" s="24">
        <f t="shared" si="2"/>
        <v>1506873.9497230742</v>
      </c>
    </row>
    <row r="28" spans="1:7" x14ac:dyDescent="0.3">
      <c r="A28" s="32" t="s">
        <v>14</v>
      </c>
      <c r="B28" s="29"/>
      <c r="C28" s="29"/>
      <c r="D28" s="29"/>
      <c r="E28" s="24">
        <v>5971005.6715955781</v>
      </c>
      <c r="G28" s="24">
        <f t="shared" si="2"/>
        <v>5971005.6715955781</v>
      </c>
    </row>
    <row r="29" spans="1:7" x14ac:dyDescent="0.3">
      <c r="A29" s="32" t="s">
        <v>13</v>
      </c>
      <c r="B29" s="29"/>
      <c r="C29" s="29"/>
      <c r="D29" s="29"/>
      <c r="E29" s="24">
        <v>210218.85759128662</v>
      </c>
      <c r="G29" s="24">
        <f t="shared" si="2"/>
        <v>210218.85759128662</v>
      </c>
    </row>
    <row r="30" spans="1:7" x14ac:dyDescent="0.3">
      <c r="A30" s="52" t="s">
        <v>41</v>
      </c>
      <c r="B30" s="47">
        <v>20</v>
      </c>
      <c r="C30" s="47">
        <v>50</v>
      </c>
      <c r="D30" s="47" t="s">
        <v>42</v>
      </c>
      <c r="E30" s="24"/>
      <c r="F30" s="55">
        <f>F31+F32+F33+F34+F35+F36</f>
        <v>422280.00000000006</v>
      </c>
      <c r="G30" s="56">
        <f t="shared" si="2"/>
        <v>422280.00000000006</v>
      </c>
    </row>
    <row r="31" spans="1:7" x14ac:dyDescent="0.3">
      <c r="A31" s="53" t="s">
        <v>17</v>
      </c>
      <c r="B31" s="47"/>
      <c r="C31" s="47"/>
      <c r="D31" s="47"/>
      <c r="E31" s="24"/>
      <c r="F31" s="31">
        <v>4461.6505455160395</v>
      </c>
      <c r="G31" s="24">
        <f t="shared" si="2"/>
        <v>4461.6505455160395</v>
      </c>
    </row>
    <row r="32" spans="1:7" x14ac:dyDescent="0.3">
      <c r="A32" s="54" t="s">
        <v>12</v>
      </c>
      <c r="B32" s="47"/>
      <c r="C32" s="47"/>
      <c r="D32" s="47"/>
      <c r="E32" s="24"/>
      <c r="F32" s="31">
        <v>46857.713252639922</v>
      </c>
      <c r="G32" s="24">
        <f t="shared" si="2"/>
        <v>46857.713252639922</v>
      </c>
    </row>
    <row r="33" spans="1:7" x14ac:dyDescent="0.3">
      <c r="A33" s="54" t="s">
        <v>29</v>
      </c>
      <c r="B33" s="47"/>
      <c r="C33" s="47"/>
      <c r="D33" s="47"/>
      <c r="E33" s="24"/>
      <c r="F33" s="31">
        <v>99213.985435346607</v>
      </c>
      <c r="G33" s="24">
        <f t="shared" si="2"/>
        <v>99213.985435346607</v>
      </c>
    </row>
    <row r="34" spans="1:7" x14ac:dyDescent="0.3">
      <c r="A34" s="54" t="s">
        <v>30</v>
      </c>
      <c r="B34" s="47"/>
      <c r="C34" s="47"/>
      <c r="D34" s="47"/>
      <c r="E34" s="24"/>
      <c r="F34" s="24">
        <v>29042.714241129928</v>
      </c>
      <c r="G34" s="24">
        <f t="shared" si="2"/>
        <v>29042.714241129928</v>
      </c>
    </row>
    <row r="35" spans="1:7" x14ac:dyDescent="0.3">
      <c r="A35" s="54" t="s">
        <v>14</v>
      </c>
      <c r="B35" s="47"/>
      <c r="C35" s="47"/>
      <c r="D35" s="47"/>
      <c r="E35" s="24"/>
      <c r="F35" s="24">
        <v>234768.83172915809</v>
      </c>
      <c r="G35" s="24">
        <f t="shared" si="2"/>
        <v>234768.83172915809</v>
      </c>
    </row>
    <row r="36" spans="1:7" x14ac:dyDescent="0.3">
      <c r="A36" s="54" t="s">
        <v>13</v>
      </c>
      <c r="B36" s="47"/>
      <c r="C36" s="47"/>
      <c r="D36" s="47"/>
      <c r="E36" s="24"/>
      <c r="F36" s="24">
        <v>7935.1047962094271</v>
      </c>
      <c r="G36" s="24">
        <f t="shared" si="2"/>
        <v>7935.1047962094271</v>
      </c>
    </row>
    <row r="37" spans="1:7" x14ac:dyDescent="0.3">
      <c r="A37" s="21"/>
      <c r="B37" s="29"/>
      <c r="C37" s="29"/>
      <c r="D37" s="29"/>
      <c r="E37" s="5"/>
      <c r="G37" s="24"/>
    </row>
    <row r="38" spans="1:7" x14ac:dyDescent="0.3">
      <c r="A38" s="33" t="s">
        <v>18</v>
      </c>
      <c r="B38" s="40"/>
      <c r="C38" s="40"/>
      <c r="D38" s="40"/>
      <c r="E38" s="20">
        <f>E39+E46</f>
        <v>1795973.8839083319</v>
      </c>
      <c r="F38" s="20">
        <f>F39+F46</f>
        <v>0</v>
      </c>
      <c r="G38" s="20">
        <f t="shared" si="2"/>
        <v>1795973.8839083319</v>
      </c>
    </row>
    <row r="39" spans="1:7" x14ac:dyDescent="0.3">
      <c r="A39" s="14" t="s">
        <v>31</v>
      </c>
      <c r="B39" s="29">
        <v>20</v>
      </c>
      <c r="C39" s="29">
        <v>55</v>
      </c>
      <c r="D39" s="40"/>
      <c r="E39" s="15">
        <f>E40+E41+E42+E43+E44+E45</f>
        <v>716063.05169499922</v>
      </c>
      <c r="F39" s="15">
        <f>F40+F41+F42+F43+F44+F45</f>
        <v>0</v>
      </c>
      <c r="G39" s="15">
        <f t="shared" si="2"/>
        <v>716063.05169499922</v>
      </c>
    </row>
    <row r="40" spans="1:7" x14ac:dyDescent="0.3">
      <c r="A40" s="30" t="s">
        <v>17</v>
      </c>
      <c r="B40" s="29"/>
      <c r="C40" s="29"/>
      <c r="D40" s="29"/>
      <c r="E40" s="31">
        <v>4548.4820877230768</v>
      </c>
      <c r="G40" s="31">
        <f t="shared" si="2"/>
        <v>4548.4820877230768</v>
      </c>
    </row>
    <row r="41" spans="1:7" x14ac:dyDescent="0.3">
      <c r="A41" s="32" t="s">
        <v>12</v>
      </c>
      <c r="B41" s="29"/>
      <c r="C41" s="29"/>
      <c r="D41" s="29"/>
      <c r="E41" s="31">
        <v>47769.649324208338</v>
      </c>
      <c r="G41" s="31">
        <f t="shared" si="2"/>
        <v>47769.649324208338</v>
      </c>
    </row>
    <row r="42" spans="1:7" x14ac:dyDescent="0.3">
      <c r="A42" s="32" t="s">
        <v>29</v>
      </c>
      <c r="B42" s="29"/>
      <c r="C42" s="29"/>
      <c r="D42" s="29"/>
      <c r="E42" s="31">
        <v>386709.58132786688</v>
      </c>
      <c r="G42" s="31">
        <f t="shared" si="2"/>
        <v>386709.58132786688</v>
      </c>
    </row>
    <row r="43" spans="1:7" x14ac:dyDescent="0.3">
      <c r="A43" s="32" t="s">
        <v>30</v>
      </c>
      <c r="B43" s="29"/>
      <c r="C43" s="29"/>
      <c r="D43" s="29"/>
      <c r="E43" s="24">
        <v>29607.937788413077</v>
      </c>
      <c r="G43" s="24">
        <f t="shared" si="2"/>
        <v>29607.937788413077</v>
      </c>
    </row>
    <row r="44" spans="1:7" x14ac:dyDescent="0.3">
      <c r="A44" s="32" t="s">
        <v>14</v>
      </c>
      <c r="B44" s="29"/>
      <c r="C44" s="29"/>
      <c r="D44" s="29"/>
      <c r="E44" s="24">
        <v>239337.8650800836</v>
      </c>
      <c r="G44" s="24">
        <f t="shared" si="2"/>
        <v>239337.8650800836</v>
      </c>
    </row>
    <row r="45" spans="1:7" x14ac:dyDescent="0.3">
      <c r="A45" s="32" t="s">
        <v>13</v>
      </c>
      <c r="B45" s="29"/>
      <c r="C45" s="29"/>
      <c r="D45" s="29"/>
      <c r="E45" s="24">
        <v>8089.5360867042818</v>
      </c>
      <c r="G45" s="24">
        <f t="shared" si="2"/>
        <v>8089.5360867042818</v>
      </c>
    </row>
    <row r="46" spans="1:7" x14ac:dyDescent="0.3">
      <c r="A46" s="14" t="s">
        <v>19</v>
      </c>
      <c r="B46" s="29">
        <v>20</v>
      </c>
      <c r="C46" s="29">
        <v>55</v>
      </c>
      <c r="D46" s="29" t="s">
        <v>3</v>
      </c>
      <c r="E46" s="15">
        <f>E47+E48+E49+E50+E51+E52</f>
        <v>1079910.8322133326</v>
      </c>
      <c r="F46" s="15">
        <f>F47+F48+F49+F50+F51+F52</f>
        <v>0</v>
      </c>
      <c r="G46" s="15">
        <f t="shared" si="2"/>
        <v>1079910.8322133326</v>
      </c>
    </row>
    <row r="47" spans="1:7" x14ac:dyDescent="0.3">
      <c r="A47" s="30" t="s">
        <v>17</v>
      </c>
      <c r="B47" s="29"/>
      <c r="C47" s="29"/>
      <c r="D47" s="29"/>
      <c r="E47" s="31">
        <v>11409.928847513247</v>
      </c>
      <c r="G47" s="31">
        <f t="shared" si="2"/>
        <v>11409.928847513247</v>
      </c>
    </row>
    <row r="48" spans="1:7" x14ac:dyDescent="0.3">
      <c r="A48" s="32" t="s">
        <v>12</v>
      </c>
      <c r="B48" s="29"/>
      <c r="C48" s="29"/>
      <c r="D48" s="29"/>
      <c r="E48" s="31">
        <v>119830.80434480963</v>
      </c>
      <c r="G48" s="31">
        <f t="shared" si="2"/>
        <v>119830.80434480963</v>
      </c>
    </row>
    <row r="49" spans="1:7" x14ac:dyDescent="0.3">
      <c r="A49" s="32" t="s">
        <v>29</v>
      </c>
      <c r="B49" s="29"/>
      <c r="C49" s="29"/>
      <c r="D49" s="29"/>
      <c r="E49" s="31">
        <v>253723.25870708979</v>
      </c>
      <c r="G49" s="31">
        <f t="shared" si="2"/>
        <v>253723.25870708979</v>
      </c>
    </row>
    <row r="50" spans="1:7" x14ac:dyDescent="0.3">
      <c r="A50" s="32" t="s">
        <v>30</v>
      </c>
      <c r="B50" s="29"/>
      <c r="C50" s="29"/>
      <c r="D50" s="29"/>
      <c r="E50" s="24">
        <v>74271.908938889144</v>
      </c>
      <c r="G50" s="24">
        <f t="shared" si="2"/>
        <v>74271.908938889144</v>
      </c>
    </row>
    <row r="51" spans="1:7" x14ac:dyDescent="0.3">
      <c r="A51" s="32" t="s">
        <v>14</v>
      </c>
      <c r="B51" s="29"/>
      <c r="C51" s="29"/>
      <c r="D51" s="29"/>
      <c r="E51" s="24">
        <v>600382.22127945954</v>
      </c>
      <c r="G51" s="24">
        <f t="shared" si="2"/>
        <v>600382.22127945954</v>
      </c>
    </row>
    <row r="52" spans="1:7" x14ac:dyDescent="0.3">
      <c r="A52" s="32" t="s">
        <v>13</v>
      </c>
      <c r="B52" s="29"/>
      <c r="C52" s="29"/>
      <c r="D52" s="29"/>
      <c r="E52" s="24">
        <v>20292.710095571369</v>
      </c>
      <c r="G52" s="24">
        <f t="shared" si="2"/>
        <v>20292.710095571369</v>
      </c>
    </row>
    <row r="53" spans="1:7" x14ac:dyDescent="0.3">
      <c r="A53" s="16"/>
      <c r="B53" s="29"/>
      <c r="C53" s="29"/>
      <c r="D53" s="29"/>
      <c r="E53" s="24"/>
      <c r="G53" s="24"/>
    </row>
    <row r="54" spans="1:7" x14ac:dyDescent="0.3">
      <c r="A54" s="33" t="s">
        <v>32</v>
      </c>
      <c r="B54" s="47">
        <v>20</v>
      </c>
      <c r="C54" s="47">
        <v>15</v>
      </c>
      <c r="D54" s="47" t="s">
        <v>33</v>
      </c>
      <c r="E54" s="34">
        <v>132999.99999999997</v>
      </c>
      <c r="G54" s="34">
        <f t="shared" si="2"/>
        <v>132999.99999999997</v>
      </c>
    </row>
    <row r="55" spans="1:7" x14ac:dyDescent="0.3">
      <c r="A55" s="16"/>
      <c r="B55" s="29"/>
      <c r="C55" s="29"/>
      <c r="D55" s="29"/>
      <c r="E55" s="24"/>
      <c r="G55" s="24"/>
    </row>
    <row r="56" spans="1:7" x14ac:dyDescent="0.3">
      <c r="A56" s="13" t="s">
        <v>34</v>
      </c>
      <c r="B56" s="29"/>
      <c r="C56" s="29"/>
      <c r="D56" s="29"/>
      <c r="E56" s="34">
        <f>E57+E59</f>
        <v>2170155.9994000001</v>
      </c>
      <c r="F56" s="34">
        <f>F57+F59</f>
        <v>0</v>
      </c>
      <c r="G56" s="34">
        <f t="shared" si="2"/>
        <v>2170155.9994000001</v>
      </c>
    </row>
    <row r="57" spans="1:7" x14ac:dyDescent="0.3">
      <c r="A57" s="14" t="s">
        <v>15</v>
      </c>
      <c r="B57" s="29">
        <v>44</v>
      </c>
      <c r="C57" s="29">
        <v>45</v>
      </c>
      <c r="D57" s="29" t="s">
        <v>2</v>
      </c>
      <c r="E57" s="35">
        <f>E58</f>
        <v>12000</v>
      </c>
      <c r="F57" s="35">
        <f>F58</f>
        <v>0</v>
      </c>
      <c r="G57" s="35">
        <f t="shared" si="2"/>
        <v>12000</v>
      </c>
    </row>
    <row r="58" spans="1:7" x14ac:dyDescent="0.3">
      <c r="A58" s="16" t="s">
        <v>14</v>
      </c>
      <c r="B58" s="48"/>
      <c r="C58" s="48"/>
      <c r="D58" s="48"/>
      <c r="E58" s="36">
        <v>12000</v>
      </c>
      <c r="G58" s="36">
        <f t="shared" si="2"/>
        <v>12000</v>
      </c>
    </row>
    <row r="59" spans="1:7" x14ac:dyDescent="0.3">
      <c r="A59" s="14" t="s">
        <v>16</v>
      </c>
      <c r="B59" s="29">
        <v>44</v>
      </c>
      <c r="C59" s="29">
        <v>50</v>
      </c>
      <c r="D59" s="29"/>
      <c r="E59" s="35">
        <f>E60+E61+E62+E63+E64+E65</f>
        <v>2158155.9994000001</v>
      </c>
      <c r="F59" s="35">
        <f>F60+F61+F62+F63+F64+F65</f>
        <v>0</v>
      </c>
      <c r="G59" s="35">
        <f t="shared" si="2"/>
        <v>2158155.9994000001</v>
      </c>
    </row>
    <row r="60" spans="1:7" x14ac:dyDescent="0.3">
      <c r="A60" s="30" t="s">
        <v>17</v>
      </c>
      <c r="B60" s="29"/>
      <c r="C60" s="29"/>
      <c r="D60" s="29"/>
      <c r="E60" s="31">
        <v>79928.482921806499</v>
      </c>
      <c r="G60" s="31">
        <f t="shared" si="2"/>
        <v>79928.482921806499</v>
      </c>
    </row>
    <row r="61" spans="1:7" x14ac:dyDescent="0.3">
      <c r="A61" s="32" t="s">
        <v>12</v>
      </c>
      <c r="B61" s="29"/>
      <c r="C61" s="29"/>
      <c r="D61" s="29"/>
      <c r="E61" s="31">
        <v>330358.2382787157</v>
      </c>
      <c r="G61" s="31">
        <f t="shared" si="2"/>
        <v>330358.2382787157</v>
      </c>
    </row>
    <row r="62" spans="1:7" x14ac:dyDescent="0.3">
      <c r="A62" s="32" t="s">
        <v>29</v>
      </c>
      <c r="B62" s="29"/>
      <c r="C62" s="29"/>
      <c r="D62" s="29"/>
      <c r="E62" s="31">
        <v>181618.45537332568</v>
      </c>
      <c r="G62" s="31">
        <f t="shared" si="2"/>
        <v>181618.45537332568</v>
      </c>
    </row>
    <row r="63" spans="1:7" x14ac:dyDescent="0.3">
      <c r="A63" s="32" t="s">
        <v>30</v>
      </c>
      <c r="B63" s="29"/>
      <c r="C63" s="29"/>
      <c r="D63" s="29"/>
      <c r="E63" s="24">
        <v>151945.95044651226</v>
      </c>
      <c r="G63" s="24">
        <f t="shared" si="2"/>
        <v>151945.95044651226</v>
      </c>
    </row>
    <row r="64" spans="1:7" x14ac:dyDescent="0.3">
      <c r="A64" s="32" t="s">
        <v>14</v>
      </c>
      <c r="B64" s="29"/>
      <c r="C64" s="29"/>
      <c r="D64" s="29"/>
      <c r="E64" s="24">
        <v>1356422.568888708</v>
      </c>
      <c r="G64" s="24">
        <f t="shared" si="2"/>
        <v>1356422.568888708</v>
      </c>
    </row>
    <row r="65" spans="1:7" x14ac:dyDescent="0.3">
      <c r="A65" s="32" t="s">
        <v>13</v>
      </c>
      <c r="B65" s="29"/>
      <c r="C65" s="29"/>
      <c r="D65" s="29"/>
      <c r="E65" s="24">
        <v>57882.303490932303</v>
      </c>
      <c r="G65" s="24">
        <f t="shared" si="2"/>
        <v>57882.303490932303</v>
      </c>
    </row>
    <row r="66" spans="1:7" x14ac:dyDescent="0.3">
      <c r="A66" s="16"/>
      <c r="B66" s="29"/>
      <c r="C66" s="29"/>
      <c r="D66" s="29"/>
      <c r="E66" s="24"/>
      <c r="G66" s="24"/>
    </row>
    <row r="67" spans="1:7" x14ac:dyDescent="0.3">
      <c r="A67" s="19" t="s">
        <v>20</v>
      </c>
      <c r="B67" s="29">
        <v>60</v>
      </c>
      <c r="C67" s="29">
        <v>61</v>
      </c>
      <c r="D67" s="29"/>
      <c r="E67" s="34">
        <f>E68+E69+E70+E71+E72+E73</f>
        <v>3799999.9867970282</v>
      </c>
      <c r="F67" s="34">
        <f>F68+F69+F70+F71+F72+F73</f>
        <v>0</v>
      </c>
      <c r="G67" s="34">
        <f t="shared" si="2"/>
        <v>3799999.9867970282</v>
      </c>
    </row>
    <row r="68" spans="1:7" x14ac:dyDescent="0.3">
      <c r="A68" s="18" t="s">
        <v>17</v>
      </c>
      <c r="B68" s="29"/>
      <c r="C68" s="29"/>
      <c r="D68" s="29"/>
      <c r="E68" s="5">
        <v>95546.369514713995</v>
      </c>
      <c r="G68" s="5">
        <f t="shared" si="2"/>
        <v>95546.369514713995</v>
      </c>
    </row>
    <row r="69" spans="1:7" x14ac:dyDescent="0.3">
      <c r="A69" s="16" t="s">
        <v>12</v>
      </c>
      <c r="B69" s="29"/>
      <c r="C69" s="29"/>
      <c r="D69" s="29"/>
      <c r="E69" s="5">
        <v>442917.40735023108</v>
      </c>
      <c r="G69" s="5">
        <f t="shared" si="2"/>
        <v>442917.40735023108</v>
      </c>
    </row>
    <row r="70" spans="1:7" x14ac:dyDescent="0.3">
      <c r="A70" s="16" t="s">
        <v>29</v>
      </c>
      <c r="B70" s="29"/>
      <c r="C70" s="29"/>
      <c r="D70" s="29"/>
      <c r="E70" s="5">
        <v>250163.59555778082</v>
      </c>
      <c r="G70" s="5">
        <f t="shared" si="2"/>
        <v>250163.59555778082</v>
      </c>
    </row>
    <row r="71" spans="1:7" x14ac:dyDescent="0.3">
      <c r="A71" s="16" t="s">
        <v>30</v>
      </c>
      <c r="B71" s="29"/>
      <c r="C71" s="29"/>
      <c r="D71" s="29"/>
      <c r="E71" s="36">
        <v>362005.72987174016</v>
      </c>
      <c r="G71" s="36">
        <f t="shared" si="2"/>
        <v>362005.72987174016</v>
      </c>
    </row>
    <row r="72" spans="1:7" x14ac:dyDescent="0.3">
      <c r="A72" s="16" t="s">
        <v>14</v>
      </c>
      <c r="B72" s="29"/>
      <c r="C72" s="29"/>
      <c r="D72" s="29"/>
      <c r="E72" s="36">
        <v>2559395.0863349391</v>
      </c>
      <c r="G72" s="36">
        <f t="shared" si="2"/>
        <v>2559395.0863349391</v>
      </c>
    </row>
    <row r="73" spans="1:7" x14ac:dyDescent="0.3">
      <c r="A73" s="16" t="s">
        <v>13</v>
      </c>
      <c r="B73" s="29"/>
      <c r="C73" s="29"/>
      <c r="D73" s="29"/>
      <c r="E73" s="36">
        <v>89971.798167622896</v>
      </c>
      <c r="G73" s="36">
        <f t="shared" si="2"/>
        <v>89971.798167622896</v>
      </c>
    </row>
    <row r="74" spans="1:7" x14ac:dyDescent="0.3">
      <c r="A74" s="37"/>
      <c r="B74" s="49"/>
      <c r="C74" s="50"/>
      <c r="D74" s="50"/>
      <c r="E74" s="38"/>
      <c r="G74" s="51"/>
    </row>
    <row r="75" spans="1:7" x14ac:dyDescent="0.3">
      <c r="A75" s="13" t="s">
        <v>9</v>
      </c>
      <c r="B75" s="49"/>
      <c r="C75" s="41"/>
      <c r="D75" s="41"/>
      <c r="E75" s="17">
        <f>E76+E77+E78+E79</f>
        <v>497424.43517766666</v>
      </c>
      <c r="F75" s="17">
        <f>F76+F77+F78+F79</f>
        <v>0</v>
      </c>
      <c r="G75" s="17">
        <f t="shared" si="2"/>
        <v>497424.43517766666</v>
      </c>
    </row>
    <row r="76" spans="1:7" x14ac:dyDescent="0.3">
      <c r="A76" s="39" t="s">
        <v>9</v>
      </c>
      <c r="B76" s="29">
        <v>10</v>
      </c>
      <c r="C76" s="29">
        <v>601</v>
      </c>
      <c r="D76" s="41"/>
      <c r="E76" s="23">
        <v>103999.66854099998</v>
      </c>
      <c r="G76" s="23">
        <f t="shared" si="2"/>
        <v>103999.66854099998</v>
      </c>
    </row>
    <row r="77" spans="1:7" x14ac:dyDescent="0.3">
      <c r="A77" s="39" t="s">
        <v>35</v>
      </c>
      <c r="B77" s="29">
        <v>44</v>
      </c>
      <c r="C77" s="29">
        <v>601</v>
      </c>
      <c r="D77" s="40"/>
      <c r="E77" s="23">
        <v>129843.99999</v>
      </c>
      <c r="G77" s="23">
        <f t="shared" si="2"/>
        <v>129843.99999</v>
      </c>
    </row>
    <row r="78" spans="1:7" x14ac:dyDescent="0.3">
      <c r="A78" s="39" t="s">
        <v>36</v>
      </c>
      <c r="B78" s="29">
        <v>10</v>
      </c>
      <c r="C78" s="29">
        <v>601</v>
      </c>
      <c r="D78" s="29" t="s">
        <v>3</v>
      </c>
      <c r="E78" s="23">
        <v>237580.76664666669</v>
      </c>
      <c r="G78" s="23">
        <f t="shared" ref="G78:G79" si="3">E78+F78</f>
        <v>237580.76664666669</v>
      </c>
    </row>
    <row r="79" spans="1:7" x14ac:dyDescent="0.3">
      <c r="A79" s="39" t="s">
        <v>21</v>
      </c>
      <c r="B79" s="29">
        <v>10</v>
      </c>
      <c r="C79" s="29">
        <v>601002</v>
      </c>
      <c r="D79" s="41"/>
      <c r="E79" s="31">
        <v>26000</v>
      </c>
      <c r="G79" s="31">
        <f t="shared" si="3"/>
        <v>26000</v>
      </c>
    </row>
    <row r="80" spans="1:7" x14ac:dyDescent="0.3">
      <c r="A80" s="21"/>
      <c r="D80" s="2"/>
      <c r="E80" s="5"/>
      <c r="G80" s="5"/>
    </row>
    <row r="81" spans="1:7" x14ac:dyDescent="0.3">
      <c r="A81" s="37"/>
      <c r="D81" s="2"/>
    </row>
    <row r="83" spans="1:7" x14ac:dyDescent="0.3">
      <c r="A83" s="4"/>
      <c r="E83" s="4"/>
      <c r="G83" s="4"/>
    </row>
    <row r="87" spans="1:7" x14ac:dyDescent="0.3">
      <c r="A87" s="4"/>
      <c r="E87" s="4"/>
      <c r="G87" s="4"/>
    </row>
    <row r="92" spans="1:7" x14ac:dyDescent="0.3">
      <c r="A92" s="4"/>
      <c r="E92" s="4"/>
      <c r="G92" s="4"/>
    </row>
    <row r="100" spans="1:7" x14ac:dyDescent="0.3">
      <c r="A100" s="4"/>
      <c r="E100" s="4"/>
      <c r="G100" s="4"/>
    </row>
    <row r="103" spans="1:7" x14ac:dyDescent="0.3">
      <c r="A103" s="4"/>
      <c r="E103" s="4"/>
      <c r="G103" s="4"/>
    </row>
    <row r="106" spans="1:7" x14ac:dyDescent="0.3">
      <c r="A106" s="4"/>
      <c r="E106" s="4"/>
      <c r="G106" s="4"/>
    </row>
    <row r="110" spans="1:7" x14ac:dyDescent="0.3">
      <c r="A110" s="4"/>
      <c r="E110" s="4"/>
      <c r="G110" s="4"/>
    </row>
    <row r="114" spans="1:7" x14ac:dyDescent="0.3">
      <c r="A114" s="4"/>
      <c r="E114" s="4"/>
      <c r="G114" s="4"/>
    </row>
    <row r="119" spans="1:7" x14ac:dyDescent="0.3">
      <c r="A119" s="4"/>
      <c r="E119" s="4"/>
      <c r="G119" s="4"/>
    </row>
    <row r="120" spans="1:7" x14ac:dyDescent="0.3">
      <c r="B120" s="1"/>
      <c r="C120" s="1"/>
    </row>
    <row r="121" spans="1:7" x14ac:dyDescent="0.3">
      <c r="B121" s="1"/>
      <c r="C121" s="1"/>
    </row>
    <row r="122" spans="1:7" x14ac:dyDescent="0.3">
      <c r="B122" s="1"/>
      <c r="C122" s="1"/>
    </row>
    <row r="123" spans="1:7" x14ac:dyDescent="0.3">
      <c r="B123" s="1"/>
      <c r="C123" s="1"/>
    </row>
    <row r="124" spans="1:7" x14ac:dyDescent="0.3">
      <c r="B124" s="1"/>
      <c r="C124" s="1"/>
    </row>
    <row r="125" spans="1:7" x14ac:dyDescent="0.3">
      <c r="B125" s="1"/>
      <c r="C125" s="1"/>
    </row>
    <row r="126" spans="1:7" x14ac:dyDescent="0.3">
      <c r="B126" s="1"/>
      <c r="C126" s="1"/>
    </row>
    <row r="127" spans="1:7" x14ac:dyDescent="0.3">
      <c r="A127" s="4"/>
      <c r="B127" s="4"/>
      <c r="C127" s="4"/>
      <c r="D127" s="4"/>
      <c r="E127" s="4"/>
      <c r="G127" s="4"/>
    </row>
    <row r="128" spans="1:7" x14ac:dyDescent="0.3">
      <c r="B128" s="1"/>
      <c r="C128" s="1"/>
    </row>
    <row r="129" spans="1:7" x14ac:dyDescent="0.3">
      <c r="B129" s="1"/>
      <c r="C129" s="1"/>
    </row>
    <row r="130" spans="1:7" x14ac:dyDescent="0.3">
      <c r="A130" s="4"/>
      <c r="B130" s="4"/>
      <c r="C130" s="4"/>
      <c r="D130" s="4"/>
      <c r="E130" s="4"/>
      <c r="G130" s="4"/>
    </row>
    <row r="131" spans="1:7" x14ac:dyDescent="0.3">
      <c r="B131" s="1"/>
      <c r="C131" s="1"/>
    </row>
    <row r="132" spans="1:7" x14ac:dyDescent="0.3">
      <c r="B132" s="1"/>
      <c r="C132" s="1"/>
    </row>
    <row r="133" spans="1:7" x14ac:dyDescent="0.3">
      <c r="A133" s="4"/>
      <c r="B133" s="4"/>
      <c r="C133" s="4"/>
      <c r="D133" s="4"/>
      <c r="E133" s="4"/>
      <c r="G133" s="4"/>
    </row>
    <row r="134" spans="1:7" x14ac:dyDescent="0.3">
      <c r="B134" s="1"/>
      <c r="C134" s="1"/>
    </row>
    <row r="135" spans="1:7" x14ac:dyDescent="0.3">
      <c r="B135" s="1"/>
      <c r="C135" s="1"/>
    </row>
    <row r="136" spans="1:7" x14ac:dyDescent="0.3">
      <c r="B136" s="1"/>
      <c r="C136" s="1"/>
    </row>
    <row r="137" spans="1:7" x14ac:dyDescent="0.3">
      <c r="B137" s="1"/>
      <c r="C137" s="1"/>
    </row>
    <row r="138" spans="1:7" x14ac:dyDescent="0.3">
      <c r="B138" s="1"/>
      <c r="C138" s="1"/>
    </row>
    <row r="139" spans="1:7" x14ac:dyDescent="0.3">
      <c r="B139" s="1"/>
      <c r="C139" s="1"/>
    </row>
    <row r="140" spans="1:7" x14ac:dyDescent="0.3">
      <c r="B140" s="1"/>
      <c r="C140" s="1"/>
    </row>
    <row r="141" spans="1:7" x14ac:dyDescent="0.3">
      <c r="A141" s="4"/>
      <c r="B141" s="4"/>
      <c r="C141" s="4"/>
      <c r="D141" s="4"/>
      <c r="E141" s="4"/>
      <c r="G141" s="4"/>
    </row>
    <row r="142" spans="1:7" x14ac:dyDescent="0.3">
      <c r="B142" s="1"/>
      <c r="C142" s="1"/>
    </row>
    <row r="143" spans="1:7" x14ac:dyDescent="0.3">
      <c r="B143" s="1"/>
      <c r="C143" s="1"/>
    </row>
    <row r="144" spans="1:7" x14ac:dyDescent="0.3">
      <c r="B144" s="1"/>
      <c r="C144" s="1"/>
    </row>
    <row r="145" spans="1:7" x14ac:dyDescent="0.3">
      <c r="B145" s="1"/>
      <c r="C145" s="1"/>
    </row>
    <row r="146" spans="1:7" x14ac:dyDescent="0.3">
      <c r="A146" s="4"/>
      <c r="B146" s="4"/>
      <c r="C146" s="4"/>
      <c r="D146" s="4"/>
      <c r="E146" s="4"/>
      <c r="G146" s="4"/>
    </row>
    <row r="147" spans="1:7" x14ac:dyDescent="0.3">
      <c r="B147" s="1"/>
      <c r="C147" s="1"/>
    </row>
    <row r="148" spans="1:7" x14ac:dyDescent="0.3">
      <c r="B148" s="1"/>
      <c r="C148" s="1"/>
    </row>
  </sheetData>
  <pageMargins left="0.25" right="0.25" top="0.75" bottom="0.75" header="0.3" footer="0.3"/>
  <pageSetup paperSize="9" fitToHeight="0" orientation="landscape" r:id="rId1"/>
  <ignoredErrors>
    <ignoredError sqref="E12:F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4. 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2023-12-18T13:48:08Z</cp:lastPrinted>
  <dcterms:created xsi:type="dcterms:W3CDTF">2023-11-27T15:39:25Z</dcterms:created>
  <dcterms:modified xsi:type="dcterms:W3CDTF">2024-02-15T07:39:45Z</dcterms:modified>
</cp:coreProperties>
</file>